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7792" windowHeight="16416" activeTab="1"/>
  </bookViews>
  <sheets>
    <sheet name="QuickBooks Export Tips" sheetId="1" r:id="rId1"/>
    <sheet name="Sheet1" sheetId="2" r:id="rId2"/>
  </sheets>
  <definedNames>
    <definedName name="_xlnm.Print_Titles" localSheetId="1">'Sheet1'!$A:$G,'Sheet1'!$1:$2</definedName>
    <definedName name="QB_COLUMN_76200" localSheetId="1" hidden="1">'Sheet1'!$H$2</definedName>
    <definedName name="QB_DATA_0" localSheetId="1" hidden="1">'Sheet1'!$6:$6,'Sheet1'!$7:$7,'Sheet1'!$10:$10,'Sheet1'!$11:$11,'Sheet1'!$13:$13,'Sheet1'!$15:$15,'Sheet1'!$16:$16,'Sheet1'!$17:$17,'Sheet1'!$18:$18,'Sheet1'!$21:$21,'Sheet1'!$22:$22,'Sheet1'!$25:$25,'Sheet1'!$26:$26,'Sheet1'!$28:$28,'Sheet1'!$34:$34,'Sheet1'!$36:$36</definedName>
    <definedName name="QB_DATA_1" localSheetId="1" hidden="1">'Sheet1'!$38:$38,'Sheet1'!$40:$40,'Sheet1'!$43:$43,'Sheet1'!$44:$44,'Sheet1'!$45:$45,'Sheet1'!$48:$48,'Sheet1'!$51:$51,'Sheet1'!$54:$54,'Sheet1'!$55:$55,'Sheet1'!$56:$56,'Sheet1'!$58:$58,'Sheet1'!$60:$60,'Sheet1'!$61:$61,'Sheet1'!$62:$62,'Sheet1'!$65:$65,'Sheet1'!$66:$66</definedName>
    <definedName name="QB_DATA_2" localSheetId="1" hidden="1">'Sheet1'!$69:$69,'Sheet1'!$70:$70,'Sheet1'!$72:$72,'Sheet1'!$77:$77,'Sheet1'!$79:$79,'Sheet1'!$83:$83,'Sheet1'!$85:$85,'Sheet1'!$87:$87</definedName>
    <definedName name="QB_FORMULA_0" localSheetId="1" hidden="1">'Sheet1'!$H$8,'Sheet1'!$H$12,'Sheet1'!$H$19,'Sheet1'!$H$23,'Sheet1'!$H$27,'Sheet1'!$H$29,'Sheet1'!$H$30,'Sheet1'!$H$35,'Sheet1'!$H$39,'Sheet1'!$H$41,'Sheet1'!$H$46,'Sheet1'!$H$49,'Sheet1'!$H$52,'Sheet1'!$H$57,'Sheet1'!$H$63,'Sheet1'!$H$67</definedName>
    <definedName name="QB_FORMULA_1" localSheetId="1" hidden="1">'Sheet1'!$H$71,'Sheet1'!$H$73,'Sheet1'!$H$74,'Sheet1'!$H$80,'Sheet1'!$H$81,'Sheet1'!$H$86,'Sheet1'!$H$88,'Sheet1'!$H$89,'Sheet1'!$H$90</definedName>
    <definedName name="QB_ROW_100250" localSheetId="1" hidden="1">'Sheet1'!$F$48</definedName>
    <definedName name="QB_ROW_1040" localSheetId="1" hidden="1">'Sheet1'!$E$20</definedName>
    <definedName name="QB_ROW_112040" localSheetId="1" hidden="1">'Sheet1'!$E$59</definedName>
    <definedName name="QB_ROW_112340" localSheetId="1" hidden="1">'Sheet1'!$E$63</definedName>
    <definedName name="QB_ROW_113250" localSheetId="1" hidden="1">'Sheet1'!$F$60</definedName>
    <definedName name="QB_ROW_115250" localSheetId="1" hidden="1">'Sheet1'!$F$61</definedName>
    <definedName name="QB_ROW_120040" localSheetId="1" hidden="1">'Sheet1'!$E$64</definedName>
    <definedName name="QB_ROW_120250" localSheetId="1" hidden="1">'Sheet1'!$F$66</definedName>
    <definedName name="QB_ROW_120340" localSheetId="1" hidden="1">'Sheet1'!$E$67</definedName>
    <definedName name="QB_ROW_123250" localSheetId="1" hidden="1">'Sheet1'!$F$65</definedName>
    <definedName name="QB_ROW_125040" localSheetId="1" hidden="1">'Sheet1'!$E$68</definedName>
    <definedName name="QB_ROW_125250" localSheetId="1" hidden="1">'Sheet1'!$F$70</definedName>
    <definedName name="QB_ROW_125340" localSheetId="1" hidden="1">'Sheet1'!$E$71</definedName>
    <definedName name="QB_ROW_127040" localSheetId="1" hidden="1">'Sheet1'!$E$50</definedName>
    <definedName name="QB_ROW_127340" localSheetId="1" hidden="1">'Sheet1'!$E$52</definedName>
    <definedName name="QB_ROW_130340" localSheetId="1" hidden="1">'Sheet1'!$E$72</definedName>
    <definedName name="QB_ROW_132230" localSheetId="1" hidden="1">'Sheet1'!$D$77</definedName>
    <definedName name="QB_ROW_1340" localSheetId="1" hidden="1">'Sheet1'!$E$23</definedName>
    <definedName name="QB_ROW_134030" localSheetId="1" hidden="1">'Sheet1'!$D$78</definedName>
    <definedName name="QB_ROW_134330" localSheetId="1" hidden="1">'Sheet1'!$D$80</definedName>
    <definedName name="QB_ROW_136250" localSheetId="1" hidden="1">'Sheet1'!$F$69</definedName>
    <definedName name="QB_ROW_143230" localSheetId="1" hidden="1">'Sheet1'!$D$83</definedName>
    <definedName name="QB_ROW_160240" localSheetId="1" hidden="1">'Sheet1'!$E$13</definedName>
    <definedName name="QB_ROW_161250" localSheetId="1" hidden="1">'Sheet1'!$F$25</definedName>
    <definedName name="QB_ROW_175250" localSheetId="1" hidden="1">'Sheet1'!$F$56</definedName>
    <definedName name="QB_ROW_18301" localSheetId="1" hidden="1">'Sheet1'!$A$90</definedName>
    <definedName name="QB_ROW_188250" localSheetId="1" hidden="1">'Sheet1'!$F$62</definedName>
    <definedName name="QB_ROW_19011" localSheetId="1" hidden="1">'Sheet1'!$B$3</definedName>
    <definedName name="QB_ROW_190250" localSheetId="1" hidden="1">'Sheet1'!$F$22</definedName>
    <definedName name="QB_ROW_191040" localSheetId="1" hidden="1">'Sheet1'!$E$5</definedName>
    <definedName name="QB_ROW_191250" localSheetId="1" hidden="1">'Sheet1'!$F$7</definedName>
    <definedName name="QB_ROW_191340" localSheetId="1" hidden="1">'Sheet1'!$E$8</definedName>
    <definedName name="QB_ROW_19311" localSheetId="1" hidden="1">'Sheet1'!$B$74</definedName>
    <definedName name="QB_ROW_193250" localSheetId="1" hidden="1">'Sheet1'!$F$26</definedName>
    <definedName name="QB_ROW_197030" localSheetId="1" hidden="1">'Sheet1'!$D$84</definedName>
    <definedName name="QB_ROW_197330" localSheetId="1" hidden="1">'Sheet1'!$D$86</definedName>
    <definedName name="QB_ROW_198230" localSheetId="1" hidden="1">'Sheet1'!$D$87</definedName>
    <definedName name="QB_ROW_20031" localSheetId="1" hidden="1">'Sheet1'!$D$4</definedName>
    <definedName name="QB_ROW_20331" localSheetId="1" hidden="1">'Sheet1'!$D$29</definedName>
    <definedName name="QB_ROW_2040" localSheetId="1" hidden="1">'Sheet1'!$E$32</definedName>
    <definedName name="QB_ROW_210240" localSheetId="1" hidden="1">'Sheet1'!$E$58</definedName>
    <definedName name="QB_ROW_21031" localSheetId="1" hidden="1">'Sheet1'!$D$31</definedName>
    <definedName name="QB_ROW_21331" localSheetId="1" hidden="1">'Sheet1'!$D$73</definedName>
    <definedName name="QB_ROW_214240" localSheetId="1" hidden="1">'Sheet1'!$E$79</definedName>
    <definedName name="QB_ROW_215240" localSheetId="1" hidden="1">'Sheet1'!$E$85</definedName>
    <definedName name="QB_ROW_216250" localSheetId="1" hidden="1">'Sheet1'!$F$18</definedName>
    <definedName name="QB_ROW_22011" localSheetId="1" hidden="1">'Sheet1'!$B$75</definedName>
    <definedName name="QB_ROW_222250" localSheetId="1" hidden="1">'Sheet1'!$F$6</definedName>
    <definedName name="QB_ROW_22311" localSheetId="1" hidden="1">'Sheet1'!$B$89</definedName>
    <definedName name="QB_ROW_223250" localSheetId="1" hidden="1">'Sheet1'!$F$45</definedName>
    <definedName name="QB_ROW_23021" localSheetId="1" hidden="1">'Sheet1'!$C$76</definedName>
    <definedName name="QB_ROW_23321" localSheetId="1" hidden="1">'Sheet1'!$C$81</definedName>
    <definedName name="QB_ROW_2340" localSheetId="1" hidden="1">'Sheet1'!$E$41</definedName>
    <definedName name="QB_ROW_24021" localSheetId="1" hidden="1">'Sheet1'!$C$82</definedName>
    <definedName name="QB_ROW_24321" localSheetId="1" hidden="1">'Sheet1'!$C$88</definedName>
    <definedName name="QB_ROW_27040" localSheetId="1" hidden="1">'Sheet1'!$E$9</definedName>
    <definedName name="QB_ROW_27340" localSheetId="1" hidden="1">'Sheet1'!$E$12</definedName>
    <definedName name="QB_ROW_28250" localSheetId="1" hidden="1">'Sheet1'!$F$10</definedName>
    <definedName name="QB_ROW_42250" localSheetId="1" hidden="1">'Sheet1'!$F$11</definedName>
    <definedName name="QB_ROW_44040" localSheetId="1" hidden="1">'Sheet1'!$E$24</definedName>
    <definedName name="QB_ROW_44340" localSheetId="1" hidden="1">'Sheet1'!$E$27</definedName>
    <definedName name="QB_ROW_48040" localSheetId="1" hidden="1">'Sheet1'!$E$14</definedName>
    <definedName name="QB_ROW_48340" localSheetId="1" hidden="1">'Sheet1'!$E$19</definedName>
    <definedName name="QB_ROW_49250" localSheetId="1" hidden="1">'Sheet1'!$F$15</definedName>
    <definedName name="QB_ROW_50250" localSheetId="1" hidden="1">'Sheet1'!$F$16</definedName>
    <definedName name="QB_ROW_52250" localSheetId="1" hidden="1">'Sheet1'!$F$17</definedName>
    <definedName name="QB_ROW_54240" localSheetId="1" hidden="1">'Sheet1'!$E$28</definedName>
    <definedName name="QB_ROW_55250" localSheetId="1" hidden="1">'Sheet1'!$F$21</definedName>
    <definedName name="QB_ROW_57050" localSheetId="1" hidden="1">'Sheet1'!$F$33</definedName>
    <definedName name="QB_ROW_57350" localSheetId="1" hidden="1">'Sheet1'!$F$35</definedName>
    <definedName name="QB_ROW_58360" localSheetId="1" hidden="1">'Sheet1'!$G$34</definedName>
    <definedName name="QB_ROW_62250" localSheetId="1" hidden="1">'Sheet1'!$F$36</definedName>
    <definedName name="QB_ROW_64050" localSheetId="1" hidden="1">'Sheet1'!$F$37</definedName>
    <definedName name="QB_ROW_64350" localSheetId="1" hidden="1">'Sheet1'!$F$39</definedName>
    <definedName name="QB_ROW_66260" localSheetId="1" hidden="1">'Sheet1'!$G$38</definedName>
    <definedName name="QB_ROW_68250" localSheetId="1" hidden="1">'Sheet1'!$F$40</definedName>
    <definedName name="QB_ROW_82040" localSheetId="1" hidden="1">'Sheet1'!$E$53</definedName>
    <definedName name="QB_ROW_82340" localSheetId="1" hidden="1">'Sheet1'!$E$57</definedName>
    <definedName name="QB_ROW_84250" localSheetId="1" hidden="1">'Sheet1'!$F$54</definedName>
    <definedName name="QB_ROW_86250" localSheetId="1" hidden="1">'Sheet1'!$F$55</definedName>
    <definedName name="QB_ROW_86321" localSheetId="1" hidden="1">'Sheet1'!$C$30</definedName>
    <definedName name="QB_ROW_92040" localSheetId="1" hidden="1">'Sheet1'!$E$42</definedName>
    <definedName name="QB_ROW_92340" localSheetId="1" hidden="1">'Sheet1'!$E$46</definedName>
    <definedName name="QB_ROW_93250" localSheetId="1" hidden="1">'Sheet1'!$F$43</definedName>
    <definedName name="QB_ROW_94250" localSheetId="1" hidden="1">'Sheet1'!$F$44</definedName>
    <definedName name="QB_ROW_96040" localSheetId="1" hidden="1">'Sheet1'!$E$47</definedName>
    <definedName name="QB_ROW_96340" localSheetId="1" hidden="1">'Sheet1'!$E$49</definedName>
    <definedName name="QB_ROW_99250" localSheetId="1" hidden="1">'Sheet1'!$F$51</definedName>
    <definedName name="QBCANSUPPORTUPDATE" localSheetId="1">TRUE</definedName>
    <definedName name="QBCOMPANYFILENAME" localSheetId="1">"C:\Users\Public\Documents\Intuit\QuickBooks\Company Files\logan_co.qbw"</definedName>
    <definedName name="QBENDDATE" localSheetId="1">20200630</definedName>
    <definedName name="QBHEADERSONSCREEN" localSheetId="1">FALSE</definedName>
    <definedName name="QBMETADATASIZE" localSheetId="1">5802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"fecc628c11de48ea848b8f9c2786e070"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7</definedName>
    <definedName name="QBSTARTDATE" localSheetId="1">20190701</definedName>
  </definedNames>
  <calcPr fullCalcOnLoad="1"/>
</workbook>
</file>

<file path=xl/sharedStrings.xml><?xml version="1.0" encoding="utf-8"?>
<sst xmlns="http://schemas.openxmlformats.org/spreadsheetml/2006/main" count="89" uniqueCount="89">
  <si>
    <t>Jul '19 - Jun 20</t>
  </si>
  <si>
    <t>Ordinary Income/Expense</t>
  </si>
  <si>
    <t>Income</t>
  </si>
  <si>
    <t>4000 · NRCS Contribution Agreement</t>
  </si>
  <si>
    <t>600 · NRCS assistance agreement</t>
  </si>
  <si>
    <t>4000 · NRCS Contribution Agreement - Other</t>
  </si>
  <si>
    <t>Total 4000 · NRCS Contribution Agreement</t>
  </si>
  <si>
    <t>4100 · State of Illinois Grant</t>
  </si>
  <si>
    <t>601 · District Operations</t>
  </si>
  <si>
    <t>616 · Summer Conference Attendance</t>
  </si>
  <si>
    <t>Total 4100 · State of Illinois Grant</t>
  </si>
  <si>
    <t>4200 · COUNTY BOARD GRANT</t>
  </si>
  <si>
    <t>4400 · DISTRICT  SALES  PROGRAM</t>
  </si>
  <si>
    <t>651 · Trees</t>
  </si>
  <si>
    <t>652 · Fish</t>
  </si>
  <si>
    <t>654 · Flags</t>
  </si>
  <si>
    <t>660 · Seed Sales</t>
  </si>
  <si>
    <t>Total 4400 · DISTRICT  SALES  PROGRAM</t>
  </si>
  <si>
    <t>4700 · RENTALS</t>
  </si>
  <si>
    <t>690 · #1 No-Till Drill Income</t>
  </si>
  <si>
    <t>691 · #2  No-Till Drill Income</t>
  </si>
  <si>
    <t>Total 4700 · RENTALS</t>
  </si>
  <si>
    <t>4800 · INTEREST</t>
  </si>
  <si>
    <t>630.4 · Interest 110 Cert. of Deposit</t>
  </si>
  <si>
    <t>630.7 · Interest - Certif. II - 1006</t>
  </si>
  <si>
    <t>Total 4800 · INTEREST</t>
  </si>
  <si>
    <t>4860 · Miscellaneous Income</t>
  </si>
  <si>
    <t>Total Income</t>
  </si>
  <si>
    <t>Gross Profit</t>
  </si>
  <si>
    <t>Expense</t>
  </si>
  <si>
    <t>5100 · PAYROLL EXPENSES</t>
  </si>
  <si>
    <t>5110 · Gross Wages</t>
  </si>
  <si>
    <t>8001 · RC Wages</t>
  </si>
  <si>
    <t>Total 5110 · Gross Wages</t>
  </si>
  <si>
    <t>5140 · Unemployment</t>
  </si>
  <si>
    <t>806 · Employee Travel/Training</t>
  </si>
  <si>
    <t>8007 · RC Travel/Training</t>
  </si>
  <si>
    <t>Total 806 · Employee Travel/Training</t>
  </si>
  <si>
    <t>808 · 457 Retirement - RC</t>
  </si>
  <si>
    <t>Total 5100 · PAYROLL EXPENSES</t>
  </si>
  <si>
    <t>5300 · INSURANCE</t>
  </si>
  <si>
    <t>5300.02 · General Liability</t>
  </si>
  <si>
    <t>5300.03 · Workmans Compensation</t>
  </si>
  <si>
    <t>5300.05 · Insurance Administration Costs</t>
  </si>
  <si>
    <t>Total 5300 · INSURANCE</t>
  </si>
  <si>
    <t>6000 · OFFICE EXPENSE</t>
  </si>
  <si>
    <t>6000.01 · General Supplies</t>
  </si>
  <si>
    <t>Total 6000 · OFFICE EXPENSE</t>
  </si>
  <si>
    <t>6010 · DELIVERY/POSTAGE</t>
  </si>
  <si>
    <t>6010.01 · Postage</t>
  </si>
  <si>
    <t>Total 6010 · DELIVERY/POSTAGE</t>
  </si>
  <si>
    <t>6030 · DUES</t>
  </si>
  <si>
    <t>6030.01 · NACD</t>
  </si>
  <si>
    <t>6030.02 · AISWCD</t>
  </si>
  <si>
    <t>6030.6 · Dues - Council 6</t>
  </si>
  <si>
    <t>Total 6030 · DUES</t>
  </si>
  <si>
    <t>850 · General Election</t>
  </si>
  <si>
    <t>900 · District Sales</t>
  </si>
  <si>
    <t>901 · Fish</t>
  </si>
  <si>
    <t>903 · Trees</t>
  </si>
  <si>
    <t>908 · Tree Protectors</t>
  </si>
  <si>
    <t>Total 900 · District Sales</t>
  </si>
  <si>
    <t>930 · DRILL #1</t>
  </si>
  <si>
    <t>930.01 · Drill #1 Maintenance</t>
  </si>
  <si>
    <t>930 · DRILL #1 - Other</t>
  </si>
  <si>
    <t>Total 930 · DRILL #1</t>
  </si>
  <si>
    <t>940 · DRILL #2</t>
  </si>
  <si>
    <t>940.01 · Drill #2 - Maintenance</t>
  </si>
  <si>
    <t>940 · DRILL #2 - Other</t>
  </si>
  <si>
    <t>Total 940 · DRILL #2</t>
  </si>
  <si>
    <t>970 · Miscellaneous  Expenses</t>
  </si>
  <si>
    <t>Total Expense</t>
  </si>
  <si>
    <t>Net Ordinary Income</t>
  </si>
  <si>
    <t>Other Income/Expense</t>
  </si>
  <si>
    <t>Other Income</t>
  </si>
  <si>
    <t>2001 · C-2000 CPP Funds</t>
  </si>
  <si>
    <t>2003 · Staff  Reimbursement Income</t>
  </si>
  <si>
    <t>2003.3 · RC Basic Life &amp; LTD Ins. Reimb.</t>
  </si>
  <si>
    <t>Total 2003 · Staff  Reimbursement Income</t>
  </si>
  <si>
    <t>Total Other Income</t>
  </si>
  <si>
    <t>Other Expense</t>
  </si>
  <si>
    <t>3001 · C-2000 CPP Payments</t>
  </si>
  <si>
    <t>3003 · Staff  Life Ins.</t>
  </si>
  <si>
    <t>3003.1 · RC Basic Life &amp; LTD Ins.</t>
  </si>
  <si>
    <t>Total 3003 · Staff  Life Ins.</t>
  </si>
  <si>
    <t>3004 · Short Term Disability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</si>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</sst>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0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Tahom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164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1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1107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="84" zoomScaleNormal="84" zoomScalePageLayoutView="0" workbookViewId="0" topLeftCell="A1">
      <selection activeCell="F32" sqref="F32"/>
    </sheetView>
  </sheetViews>
  <sheetFormatPr defaultColWidth="9.140625" defaultRowHeight="12.75"/>
  <cols>
    <col min="1" max="1" width="3.00390625" style="13" customWidth="1"/>
    <col min="2" max="2" width="4.140625" style="13" customWidth="1"/>
    <col min="3" max="3" width="54.00390625" style="13" customWidth="1"/>
    <col min="4" max="4" width="3.7109375" style="13" customWidth="1"/>
    <col min="5" max="5" width="90.28125" style="13" customWidth="1"/>
    <col min="6" max="7" width="8.8515625" style="13" customWidth="1"/>
    <col min="8" max="8" width="15.421875" style="13" customWidth="1"/>
    <col min="9" max="9" width="5.140625" style="13" customWidth="1"/>
    <col min="10" max="11" width="8.8515625" style="13" customWidth="1"/>
    <col min="12" max="12" width="3.00390625" style="13" customWidth="1"/>
    <col min="13" max="15" width="8.8515625" style="13" customWidth="1"/>
    <col min="16" max="16" width="7.00390625" style="13" customWidth="1"/>
    <col min="17" max="16384" width="8.8515625" style="13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14" customFormat="1" ht="15">
      <c r="E30" s="13"/>
      <c r="F30" s="13"/>
      <c r="G30" s="13"/>
      <c r="H30" s="13"/>
    </row>
    <row r="31" spans="5:8" s="14" customFormat="1" ht="15">
      <c r="E31" s="13"/>
      <c r="F31" s="13"/>
      <c r="G31" s="13"/>
      <c r="H31" s="13"/>
    </row>
    <row r="32" s="14" customFormat="1" ht="14.25"/>
    <row r="40" spans="2:3" ht="14.25">
      <c r="B40" s="15"/>
      <c r="C40" s="1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90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9.140625" defaultRowHeight="12.75"/>
  <cols>
    <col min="1" max="6" width="3.00390625" style="11" customWidth="1"/>
    <col min="7" max="7" width="48.7109375" style="11" customWidth="1"/>
    <col min="8" max="8" width="17.7109375" style="12" bestFit="1" customWidth="1"/>
  </cols>
  <sheetData>
    <row r="1" spans="1:8" ht="16.5" thickBot="1">
      <c r="A1" s="1"/>
      <c r="B1" s="1"/>
      <c r="C1" s="1"/>
      <c r="D1" s="1"/>
      <c r="E1" s="1"/>
      <c r="F1" s="1"/>
      <c r="G1" s="1"/>
      <c r="H1" s="2"/>
    </row>
    <row r="2" spans="1:8" s="10" customFormat="1" ht="17.25" thickBot="1" thickTop="1">
      <c r="A2" s="8"/>
      <c r="B2" s="8"/>
      <c r="C2" s="8"/>
      <c r="D2" s="8"/>
      <c r="E2" s="8"/>
      <c r="F2" s="8"/>
      <c r="G2" s="8"/>
      <c r="H2" s="9" t="s">
        <v>0</v>
      </c>
    </row>
    <row r="3" spans="1:8" ht="15.75" thickTop="1">
      <c r="A3" s="1"/>
      <c r="B3" s="1" t="s">
        <v>1</v>
      </c>
      <c r="C3" s="1"/>
      <c r="D3" s="1"/>
      <c r="E3" s="1"/>
      <c r="F3" s="1"/>
      <c r="G3" s="1"/>
      <c r="H3" s="3"/>
    </row>
    <row r="4" spans="1:8" ht="15">
      <c r="A4" s="1"/>
      <c r="B4" s="1"/>
      <c r="C4" s="1"/>
      <c r="D4" s="1" t="s">
        <v>2</v>
      </c>
      <c r="E4" s="1"/>
      <c r="F4" s="1"/>
      <c r="G4" s="1"/>
      <c r="H4" s="3"/>
    </row>
    <row r="5" spans="1:8" ht="15">
      <c r="A5" s="1"/>
      <c r="B5" s="1"/>
      <c r="C5" s="1"/>
      <c r="D5" s="1"/>
      <c r="E5" s="1" t="s">
        <v>3</v>
      </c>
      <c r="F5" s="1"/>
      <c r="G5" s="1"/>
      <c r="H5" s="3"/>
    </row>
    <row r="6" spans="1:8" ht="15">
      <c r="A6" s="1"/>
      <c r="B6" s="1"/>
      <c r="C6" s="1"/>
      <c r="D6" s="1"/>
      <c r="E6" s="1"/>
      <c r="F6" s="1" t="s">
        <v>4</v>
      </c>
      <c r="G6" s="1"/>
      <c r="H6" s="3">
        <v>3138</v>
      </c>
    </row>
    <row r="7" spans="1:8" ht="15.75" thickBot="1">
      <c r="A7" s="1"/>
      <c r="B7" s="1"/>
      <c r="C7" s="1"/>
      <c r="D7" s="1"/>
      <c r="E7" s="1"/>
      <c r="F7" s="1" t="s">
        <v>5</v>
      </c>
      <c r="G7" s="1"/>
      <c r="H7" s="4">
        <v>29392</v>
      </c>
    </row>
    <row r="8" spans="1:8" ht="15">
      <c r="A8" s="1"/>
      <c r="B8" s="1"/>
      <c r="C8" s="1"/>
      <c r="D8" s="1"/>
      <c r="E8" s="1" t="s">
        <v>6</v>
      </c>
      <c r="F8" s="1"/>
      <c r="G8" s="1"/>
      <c r="H8" s="3">
        <f>ROUND(SUM(H5:H7),5)</f>
        <v>32530</v>
      </c>
    </row>
    <row r="9" spans="1:8" ht="31.5" customHeight="1">
      <c r="A9" s="1"/>
      <c r="B9" s="1"/>
      <c r="C9" s="1"/>
      <c r="D9" s="1"/>
      <c r="E9" s="1" t="s">
        <v>7</v>
      </c>
      <c r="F9" s="1"/>
      <c r="G9" s="1"/>
      <c r="H9" s="3"/>
    </row>
    <row r="10" spans="1:8" ht="15">
      <c r="A10" s="1"/>
      <c r="B10" s="1"/>
      <c r="C10" s="1"/>
      <c r="D10" s="1"/>
      <c r="E10" s="1"/>
      <c r="F10" s="1" t="s">
        <v>8</v>
      </c>
      <c r="G10" s="1"/>
      <c r="H10" s="3">
        <v>0</v>
      </c>
    </row>
    <row r="11" spans="1:8" ht="15.75" thickBot="1">
      <c r="A11" s="1"/>
      <c r="B11" s="1"/>
      <c r="C11" s="1"/>
      <c r="D11" s="1"/>
      <c r="E11" s="1"/>
      <c r="F11" s="1" t="s">
        <v>9</v>
      </c>
      <c r="G11" s="1"/>
      <c r="H11" s="4">
        <v>200</v>
      </c>
    </row>
    <row r="12" spans="1:8" ht="15">
      <c r="A12" s="1"/>
      <c r="B12" s="1"/>
      <c r="C12" s="1"/>
      <c r="D12" s="1"/>
      <c r="E12" s="1" t="s">
        <v>10</v>
      </c>
      <c r="F12" s="1"/>
      <c r="G12" s="1"/>
      <c r="H12" s="3">
        <f>ROUND(SUM(H9:H11),5)</f>
        <v>200</v>
      </c>
    </row>
    <row r="13" spans="1:8" ht="31.5" customHeight="1">
      <c r="A13" s="1"/>
      <c r="B13" s="1"/>
      <c r="C13" s="1"/>
      <c r="D13" s="1"/>
      <c r="E13" s="1" t="s">
        <v>11</v>
      </c>
      <c r="F13" s="1"/>
      <c r="G13" s="1"/>
      <c r="H13" s="3">
        <v>4000</v>
      </c>
    </row>
    <row r="14" spans="1:8" ht="15">
      <c r="A14" s="1"/>
      <c r="B14" s="1"/>
      <c r="C14" s="1"/>
      <c r="D14" s="1"/>
      <c r="E14" s="1" t="s">
        <v>12</v>
      </c>
      <c r="F14" s="1"/>
      <c r="G14" s="1"/>
      <c r="H14" s="3"/>
    </row>
    <row r="15" spans="1:8" ht="15">
      <c r="A15" s="1"/>
      <c r="B15" s="1"/>
      <c r="C15" s="1"/>
      <c r="D15" s="1"/>
      <c r="E15" s="1"/>
      <c r="F15" s="1" t="s">
        <v>13</v>
      </c>
      <c r="G15" s="1"/>
      <c r="H15" s="3">
        <v>1420</v>
      </c>
    </row>
    <row r="16" spans="1:8" ht="15">
      <c r="A16" s="1"/>
      <c r="B16" s="1"/>
      <c r="C16" s="1"/>
      <c r="D16" s="1"/>
      <c r="E16" s="1"/>
      <c r="F16" s="1" t="s">
        <v>14</v>
      </c>
      <c r="G16" s="1"/>
      <c r="H16" s="3">
        <v>4183</v>
      </c>
    </row>
    <row r="17" spans="1:8" ht="15">
      <c r="A17" s="1"/>
      <c r="B17" s="1"/>
      <c r="C17" s="1"/>
      <c r="D17" s="1"/>
      <c r="E17" s="1"/>
      <c r="F17" s="1" t="s">
        <v>15</v>
      </c>
      <c r="G17" s="1"/>
      <c r="H17" s="3">
        <v>20</v>
      </c>
    </row>
    <row r="18" spans="1:8" ht="15.75" thickBot="1">
      <c r="A18" s="1"/>
      <c r="B18" s="1"/>
      <c r="C18" s="1"/>
      <c r="D18" s="1"/>
      <c r="E18" s="1"/>
      <c r="F18" s="1" t="s">
        <v>16</v>
      </c>
      <c r="G18" s="1"/>
      <c r="H18" s="4">
        <v>0</v>
      </c>
    </row>
    <row r="19" spans="1:8" ht="15">
      <c r="A19" s="1"/>
      <c r="B19" s="1"/>
      <c r="C19" s="1"/>
      <c r="D19" s="1"/>
      <c r="E19" s="1" t="s">
        <v>17</v>
      </c>
      <c r="F19" s="1"/>
      <c r="G19" s="1"/>
      <c r="H19" s="3">
        <f>ROUND(SUM(H14:H18),5)</f>
        <v>5623</v>
      </c>
    </row>
    <row r="20" spans="1:8" ht="31.5" customHeight="1">
      <c r="A20" s="1"/>
      <c r="B20" s="1"/>
      <c r="C20" s="1"/>
      <c r="D20" s="1"/>
      <c r="E20" s="1" t="s">
        <v>18</v>
      </c>
      <c r="F20" s="1"/>
      <c r="G20" s="1"/>
      <c r="H20" s="3"/>
    </row>
    <row r="21" spans="1:8" ht="15">
      <c r="A21" s="1"/>
      <c r="B21" s="1"/>
      <c r="C21" s="1"/>
      <c r="D21" s="1"/>
      <c r="E21" s="1"/>
      <c r="F21" s="1" t="s">
        <v>19</v>
      </c>
      <c r="G21" s="1"/>
      <c r="H21" s="3">
        <v>704</v>
      </c>
    </row>
    <row r="22" spans="1:8" ht="15.75" thickBot="1">
      <c r="A22" s="1"/>
      <c r="B22" s="1"/>
      <c r="C22" s="1"/>
      <c r="D22" s="1"/>
      <c r="E22" s="1"/>
      <c r="F22" s="1" t="s">
        <v>20</v>
      </c>
      <c r="G22" s="1"/>
      <c r="H22" s="4">
        <v>840</v>
      </c>
    </row>
    <row r="23" spans="1:8" ht="15">
      <c r="A23" s="1"/>
      <c r="B23" s="1"/>
      <c r="C23" s="1"/>
      <c r="D23" s="1"/>
      <c r="E23" s="1" t="s">
        <v>21</v>
      </c>
      <c r="F23" s="1"/>
      <c r="G23" s="1"/>
      <c r="H23" s="3">
        <f>ROUND(SUM(H20:H22),5)</f>
        <v>1544</v>
      </c>
    </row>
    <row r="24" spans="1:8" ht="31.5" customHeight="1">
      <c r="A24" s="1"/>
      <c r="B24" s="1"/>
      <c r="C24" s="1"/>
      <c r="D24" s="1"/>
      <c r="E24" s="1" t="s">
        <v>22</v>
      </c>
      <c r="F24" s="1"/>
      <c r="G24" s="1"/>
      <c r="H24" s="3"/>
    </row>
    <row r="25" spans="1:8" ht="15">
      <c r="A25" s="1"/>
      <c r="B25" s="1"/>
      <c r="C25" s="1"/>
      <c r="D25" s="1"/>
      <c r="E25" s="1"/>
      <c r="F25" s="1" t="s">
        <v>23</v>
      </c>
      <c r="G25" s="1"/>
      <c r="H25" s="3">
        <v>151</v>
      </c>
    </row>
    <row r="26" spans="1:8" ht="15.75" thickBot="1">
      <c r="A26" s="1"/>
      <c r="B26" s="1"/>
      <c r="C26" s="1"/>
      <c r="D26" s="1"/>
      <c r="E26" s="1"/>
      <c r="F26" s="1" t="s">
        <v>24</v>
      </c>
      <c r="G26" s="1"/>
      <c r="H26" s="4">
        <v>21</v>
      </c>
    </row>
    <row r="27" spans="1:8" ht="15">
      <c r="A27" s="1"/>
      <c r="B27" s="1"/>
      <c r="C27" s="1"/>
      <c r="D27" s="1"/>
      <c r="E27" s="1" t="s">
        <v>25</v>
      </c>
      <c r="F27" s="1"/>
      <c r="G27" s="1"/>
      <c r="H27" s="3">
        <f>ROUND(SUM(H24:H26),5)</f>
        <v>172</v>
      </c>
    </row>
    <row r="28" spans="1:8" ht="31.5" customHeight="1" thickBot="1">
      <c r="A28" s="1"/>
      <c r="B28" s="1"/>
      <c r="C28" s="1"/>
      <c r="D28" s="1"/>
      <c r="E28" s="1" t="s">
        <v>26</v>
      </c>
      <c r="F28" s="1"/>
      <c r="G28" s="1"/>
      <c r="H28" s="4">
        <v>25</v>
      </c>
    </row>
    <row r="29" spans="1:8" ht="15.75" thickBot="1">
      <c r="A29" s="1"/>
      <c r="B29" s="1"/>
      <c r="C29" s="1"/>
      <c r="D29" s="1" t="s">
        <v>27</v>
      </c>
      <c r="E29" s="1"/>
      <c r="F29" s="1"/>
      <c r="G29" s="1"/>
      <c r="H29" s="5">
        <f>ROUND(H4+H8+SUM(H12:H13)+H19+H23+SUM(H27:H28),5)</f>
        <v>44094</v>
      </c>
    </row>
    <row r="30" spans="1:8" ht="31.5" customHeight="1">
      <c r="A30" s="1"/>
      <c r="B30" s="1"/>
      <c r="C30" s="1" t="s">
        <v>28</v>
      </c>
      <c r="D30" s="1"/>
      <c r="E30" s="1"/>
      <c r="F30" s="1"/>
      <c r="G30" s="1"/>
      <c r="H30" s="3">
        <f>H29</f>
        <v>44094</v>
      </c>
    </row>
    <row r="31" spans="1:8" ht="31.5" customHeight="1">
      <c r="A31" s="1"/>
      <c r="B31" s="1"/>
      <c r="C31" s="1"/>
      <c r="D31" s="1" t="s">
        <v>29</v>
      </c>
      <c r="E31" s="1"/>
      <c r="F31" s="1"/>
      <c r="G31" s="1"/>
      <c r="H31" s="3"/>
    </row>
    <row r="32" spans="1:8" ht="15">
      <c r="A32" s="1"/>
      <c r="B32" s="1"/>
      <c r="C32" s="1"/>
      <c r="D32" s="1"/>
      <c r="E32" s="1" t="s">
        <v>30</v>
      </c>
      <c r="F32" s="1"/>
      <c r="G32" s="1"/>
      <c r="H32" s="3"/>
    </row>
    <row r="33" spans="1:8" ht="15">
      <c r="A33" s="1"/>
      <c r="B33" s="1"/>
      <c r="C33" s="1"/>
      <c r="D33" s="1"/>
      <c r="E33" s="1"/>
      <c r="F33" s="1" t="s">
        <v>31</v>
      </c>
      <c r="G33" s="1"/>
      <c r="H33" s="3"/>
    </row>
    <row r="34" spans="1:8" ht="15.75" thickBot="1">
      <c r="A34" s="1"/>
      <c r="B34" s="1"/>
      <c r="C34" s="1"/>
      <c r="D34" s="1"/>
      <c r="E34" s="1"/>
      <c r="F34" s="1"/>
      <c r="G34" s="1" t="s">
        <v>32</v>
      </c>
      <c r="H34" s="4">
        <v>64000.04</v>
      </c>
    </row>
    <row r="35" spans="1:8" ht="15">
      <c r="A35" s="1"/>
      <c r="B35" s="1"/>
      <c r="C35" s="1"/>
      <c r="D35" s="1"/>
      <c r="E35" s="1"/>
      <c r="F35" s="1" t="s">
        <v>33</v>
      </c>
      <c r="G35" s="1"/>
      <c r="H35" s="3">
        <f>ROUND(SUM(H33:H34),5)</f>
        <v>64000.04</v>
      </c>
    </row>
    <row r="36" spans="1:8" ht="31.5" customHeight="1">
      <c r="A36" s="1"/>
      <c r="B36" s="1"/>
      <c r="C36" s="1"/>
      <c r="D36" s="1"/>
      <c r="E36" s="1"/>
      <c r="F36" s="1" t="s">
        <v>34</v>
      </c>
      <c r="G36" s="1"/>
      <c r="H36" s="3">
        <v>0</v>
      </c>
    </row>
    <row r="37" spans="1:8" ht="15">
      <c r="A37" s="1"/>
      <c r="B37" s="1"/>
      <c r="C37" s="1"/>
      <c r="D37" s="1"/>
      <c r="E37" s="1"/>
      <c r="F37" s="1" t="s">
        <v>35</v>
      </c>
      <c r="G37" s="1"/>
      <c r="H37" s="3"/>
    </row>
    <row r="38" spans="1:8" ht="15.75" thickBot="1">
      <c r="A38" s="1"/>
      <c r="B38" s="1"/>
      <c r="C38" s="1"/>
      <c r="D38" s="1"/>
      <c r="E38" s="1"/>
      <c r="F38" s="1"/>
      <c r="G38" s="1" t="s">
        <v>36</v>
      </c>
      <c r="H38" s="4">
        <v>0</v>
      </c>
    </row>
    <row r="39" spans="1:8" ht="15">
      <c r="A39" s="1"/>
      <c r="B39" s="1"/>
      <c r="C39" s="1"/>
      <c r="D39" s="1"/>
      <c r="E39" s="1"/>
      <c r="F39" s="1" t="s">
        <v>37</v>
      </c>
      <c r="G39" s="1"/>
      <c r="H39" s="3">
        <f>ROUND(SUM(H37:H38),5)</f>
        <v>0</v>
      </c>
    </row>
    <row r="40" spans="1:8" ht="31.5" customHeight="1" thickBot="1">
      <c r="A40" s="1"/>
      <c r="B40" s="1"/>
      <c r="C40" s="1"/>
      <c r="D40" s="1"/>
      <c r="E40" s="1"/>
      <c r="F40" s="1" t="s">
        <v>38</v>
      </c>
      <c r="G40" s="1"/>
      <c r="H40" s="4">
        <v>2399.8</v>
      </c>
    </row>
    <row r="41" spans="1:8" ht="15">
      <c r="A41" s="1"/>
      <c r="B41" s="1"/>
      <c r="C41" s="1"/>
      <c r="D41" s="1"/>
      <c r="E41" s="1" t="s">
        <v>39</v>
      </c>
      <c r="F41" s="1"/>
      <c r="G41" s="1"/>
      <c r="H41" s="3">
        <f>ROUND(H32+SUM(H35:H36)+SUM(H39:H40),5)</f>
        <v>66399.84</v>
      </c>
    </row>
    <row r="42" spans="1:8" ht="31.5" customHeight="1">
      <c r="A42" s="1"/>
      <c r="B42" s="1"/>
      <c r="C42" s="1"/>
      <c r="D42" s="1"/>
      <c r="E42" s="1" t="s">
        <v>40</v>
      </c>
      <c r="F42" s="1"/>
      <c r="G42" s="1"/>
      <c r="H42" s="3"/>
    </row>
    <row r="43" spans="1:8" ht="15">
      <c r="A43" s="1"/>
      <c r="B43" s="1"/>
      <c r="C43" s="1"/>
      <c r="D43" s="1"/>
      <c r="E43" s="1"/>
      <c r="F43" s="1" t="s">
        <v>41</v>
      </c>
      <c r="G43" s="1"/>
      <c r="H43" s="3">
        <v>448</v>
      </c>
    </row>
    <row r="44" spans="1:8" ht="15">
      <c r="A44" s="1"/>
      <c r="B44" s="1"/>
      <c r="C44" s="1"/>
      <c r="D44" s="1"/>
      <c r="E44" s="1"/>
      <c r="F44" s="1" t="s">
        <v>42</v>
      </c>
      <c r="G44" s="1"/>
      <c r="H44" s="3">
        <v>537</v>
      </c>
    </row>
    <row r="45" spans="1:8" ht="15.75" thickBot="1">
      <c r="A45" s="1"/>
      <c r="B45" s="1"/>
      <c r="C45" s="1"/>
      <c r="D45" s="1"/>
      <c r="E45" s="1"/>
      <c r="F45" s="1" t="s">
        <v>43</v>
      </c>
      <c r="G45" s="1"/>
      <c r="H45" s="4">
        <v>186.21</v>
      </c>
    </row>
    <row r="46" spans="1:8" ht="15">
      <c r="A46" s="1"/>
      <c r="B46" s="1"/>
      <c r="C46" s="1"/>
      <c r="D46" s="1"/>
      <c r="E46" s="1" t="s">
        <v>44</v>
      </c>
      <c r="F46" s="1"/>
      <c r="G46" s="1"/>
      <c r="H46" s="3">
        <f>ROUND(SUM(H42:H45),5)</f>
        <v>1171.21</v>
      </c>
    </row>
    <row r="47" spans="1:8" ht="31.5" customHeight="1">
      <c r="A47" s="1"/>
      <c r="B47" s="1"/>
      <c r="C47" s="1"/>
      <c r="D47" s="1"/>
      <c r="E47" s="1" t="s">
        <v>45</v>
      </c>
      <c r="F47" s="1"/>
      <c r="G47" s="1"/>
      <c r="H47" s="3"/>
    </row>
    <row r="48" spans="1:8" ht="15.75" thickBot="1">
      <c r="A48" s="1"/>
      <c r="B48" s="1"/>
      <c r="C48" s="1"/>
      <c r="D48" s="1"/>
      <c r="E48" s="1"/>
      <c r="F48" s="1" t="s">
        <v>46</v>
      </c>
      <c r="G48" s="1"/>
      <c r="H48" s="4">
        <v>25</v>
      </c>
    </row>
    <row r="49" spans="1:8" ht="15">
      <c r="A49" s="1"/>
      <c r="B49" s="1"/>
      <c r="C49" s="1"/>
      <c r="D49" s="1"/>
      <c r="E49" s="1" t="s">
        <v>47</v>
      </c>
      <c r="F49" s="1"/>
      <c r="G49" s="1"/>
      <c r="H49" s="3">
        <f>ROUND(SUM(H47:H48),5)</f>
        <v>25</v>
      </c>
    </row>
    <row r="50" spans="1:8" ht="31.5" customHeight="1">
      <c r="A50" s="1"/>
      <c r="B50" s="1"/>
      <c r="C50" s="1"/>
      <c r="D50" s="1"/>
      <c r="E50" s="1" t="s">
        <v>48</v>
      </c>
      <c r="F50" s="1"/>
      <c r="G50" s="1"/>
      <c r="H50" s="3"/>
    </row>
    <row r="51" spans="1:8" ht="15.75" thickBot="1">
      <c r="A51" s="1"/>
      <c r="B51" s="1"/>
      <c r="C51" s="1"/>
      <c r="D51" s="1"/>
      <c r="E51" s="1"/>
      <c r="F51" s="1" t="s">
        <v>49</v>
      </c>
      <c r="G51" s="1"/>
      <c r="H51" s="4">
        <v>55</v>
      </c>
    </row>
    <row r="52" spans="1:8" ht="15">
      <c r="A52" s="1"/>
      <c r="B52" s="1"/>
      <c r="C52" s="1"/>
      <c r="D52" s="1"/>
      <c r="E52" s="1" t="s">
        <v>50</v>
      </c>
      <c r="F52" s="1"/>
      <c r="G52" s="1"/>
      <c r="H52" s="3">
        <f>ROUND(SUM(H50:H51),5)</f>
        <v>55</v>
      </c>
    </row>
    <row r="53" spans="1:8" ht="31.5" customHeight="1">
      <c r="A53" s="1"/>
      <c r="B53" s="1"/>
      <c r="C53" s="1"/>
      <c r="D53" s="1"/>
      <c r="E53" s="1" t="s">
        <v>51</v>
      </c>
      <c r="F53" s="1"/>
      <c r="G53" s="1"/>
      <c r="H53" s="3"/>
    </row>
    <row r="54" spans="1:8" ht="15">
      <c r="A54" s="1"/>
      <c r="B54" s="1"/>
      <c r="C54" s="1"/>
      <c r="D54" s="1"/>
      <c r="E54" s="1"/>
      <c r="F54" s="1" t="s">
        <v>52</v>
      </c>
      <c r="G54" s="1"/>
      <c r="H54" s="3">
        <v>0</v>
      </c>
    </row>
    <row r="55" spans="1:8" ht="15">
      <c r="A55" s="1"/>
      <c r="B55" s="1"/>
      <c r="C55" s="1"/>
      <c r="D55" s="1"/>
      <c r="E55" s="1"/>
      <c r="F55" s="1" t="s">
        <v>53</v>
      </c>
      <c r="G55" s="1"/>
      <c r="H55" s="3">
        <v>1930.67</v>
      </c>
    </row>
    <row r="56" spans="1:8" ht="15.75" thickBot="1">
      <c r="A56" s="1"/>
      <c r="B56" s="1"/>
      <c r="C56" s="1"/>
      <c r="D56" s="1"/>
      <c r="E56" s="1"/>
      <c r="F56" s="1" t="s">
        <v>54</v>
      </c>
      <c r="G56" s="1"/>
      <c r="H56" s="4">
        <v>0</v>
      </c>
    </row>
    <row r="57" spans="1:8" ht="15">
      <c r="A57" s="1"/>
      <c r="B57" s="1"/>
      <c r="C57" s="1"/>
      <c r="D57" s="1"/>
      <c r="E57" s="1" t="s">
        <v>55</v>
      </c>
      <c r="F57" s="1"/>
      <c r="G57" s="1"/>
      <c r="H57" s="3">
        <f>ROUND(SUM(H53:H56),5)</f>
        <v>1930.67</v>
      </c>
    </row>
    <row r="58" spans="1:8" ht="31.5" customHeight="1">
      <c r="A58" s="1"/>
      <c r="B58" s="1"/>
      <c r="C58" s="1"/>
      <c r="D58" s="1"/>
      <c r="E58" s="1" t="s">
        <v>56</v>
      </c>
      <c r="F58" s="1"/>
      <c r="G58" s="1"/>
      <c r="H58" s="3">
        <v>125</v>
      </c>
    </row>
    <row r="59" spans="1:8" ht="15">
      <c r="A59" s="1"/>
      <c r="B59" s="1"/>
      <c r="C59" s="1"/>
      <c r="D59" s="1"/>
      <c r="E59" s="1" t="s">
        <v>57</v>
      </c>
      <c r="F59" s="1"/>
      <c r="G59" s="1"/>
      <c r="H59" s="3"/>
    </row>
    <row r="60" spans="1:8" ht="15">
      <c r="A60" s="1"/>
      <c r="B60" s="1"/>
      <c r="C60" s="1"/>
      <c r="D60" s="1"/>
      <c r="E60" s="1"/>
      <c r="F60" s="1" t="s">
        <v>58</v>
      </c>
      <c r="G60" s="1"/>
      <c r="H60" s="3">
        <v>3774</v>
      </c>
    </row>
    <row r="61" spans="1:8" ht="15">
      <c r="A61" s="1"/>
      <c r="B61" s="1"/>
      <c r="C61" s="1"/>
      <c r="D61" s="1"/>
      <c r="E61" s="1"/>
      <c r="F61" s="1" t="s">
        <v>59</v>
      </c>
      <c r="G61" s="1"/>
      <c r="H61" s="3">
        <v>1281</v>
      </c>
    </row>
    <row r="62" spans="1:8" ht="15.75" thickBot="1">
      <c r="A62" s="1"/>
      <c r="B62" s="1"/>
      <c r="C62" s="1"/>
      <c r="D62" s="1"/>
      <c r="E62" s="1"/>
      <c r="F62" s="1" t="s">
        <v>60</v>
      </c>
      <c r="G62" s="1"/>
      <c r="H62" s="4">
        <v>100</v>
      </c>
    </row>
    <row r="63" spans="1:8" ht="15">
      <c r="A63" s="1"/>
      <c r="B63" s="1"/>
      <c r="C63" s="1"/>
      <c r="D63" s="1"/>
      <c r="E63" s="1" t="s">
        <v>61</v>
      </c>
      <c r="F63" s="1"/>
      <c r="G63" s="1"/>
      <c r="H63" s="3">
        <f>ROUND(SUM(H59:H62),5)</f>
        <v>5155</v>
      </c>
    </row>
    <row r="64" spans="1:8" ht="31.5" customHeight="1">
      <c r="A64" s="1"/>
      <c r="B64" s="1"/>
      <c r="C64" s="1"/>
      <c r="D64" s="1"/>
      <c r="E64" s="1" t="s">
        <v>62</v>
      </c>
      <c r="F64" s="1"/>
      <c r="G64" s="1"/>
      <c r="H64" s="3"/>
    </row>
    <row r="65" spans="1:8" ht="15">
      <c r="A65" s="1"/>
      <c r="B65" s="1"/>
      <c r="C65" s="1"/>
      <c r="D65" s="1"/>
      <c r="E65" s="1"/>
      <c r="F65" s="1" t="s">
        <v>63</v>
      </c>
      <c r="G65" s="1"/>
      <c r="H65" s="3">
        <v>466</v>
      </c>
    </row>
    <row r="66" spans="1:8" ht="15.75" thickBot="1">
      <c r="A66" s="1"/>
      <c r="B66" s="1"/>
      <c r="C66" s="1"/>
      <c r="D66" s="1"/>
      <c r="E66" s="1"/>
      <c r="F66" s="1" t="s">
        <v>64</v>
      </c>
      <c r="G66" s="1"/>
      <c r="H66" s="4">
        <v>0</v>
      </c>
    </row>
    <row r="67" spans="1:8" ht="15">
      <c r="A67" s="1"/>
      <c r="B67" s="1"/>
      <c r="C67" s="1"/>
      <c r="D67" s="1"/>
      <c r="E67" s="1" t="s">
        <v>65</v>
      </c>
      <c r="F67" s="1"/>
      <c r="G67" s="1"/>
      <c r="H67" s="3">
        <f>ROUND(SUM(H64:H66),5)</f>
        <v>466</v>
      </c>
    </row>
    <row r="68" spans="1:8" ht="31.5" customHeight="1">
      <c r="A68" s="1"/>
      <c r="B68" s="1"/>
      <c r="C68" s="1"/>
      <c r="D68" s="1"/>
      <c r="E68" s="1" t="s">
        <v>66</v>
      </c>
      <c r="F68" s="1"/>
      <c r="G68" s="1"/>
      <c r="H68" s="3"/>
    </row>
    <row r="69" spans="1:8" ht="15">
      <c r="A69" s="1"/>
      <c r="B69" s="1"/>
      <c r="C69" s="1"/>
      <c r="D69" s="1"/>
      <c r="E69" s="1"/>
      <c r="F69" s="1" t="s">
        <v>67</v>
      </c>
      <c r="G69" s="1"/>
      <c r="H69" s="3">
        <v>461</v>
      </c>
    </row>
    <row r="70" spans="1:8" ht="15.75" thickBot="1">
      <c r="A70" s="1"/>
      <c r="B70" s="1"/>
      <c r="C70" s="1"/>
      <c r="D70" s="1"/>
      <c r="E70" s="1"/>
      <c r="F70" s="1" t="s">
        <v>68</v>
      </c>
      <c r="G70" s="1"/>
      <c r="H70" s="4">
        <v>0</v>
      </c>
    </row>
    <row r="71" spans="1:8" ht="15">
      <c r="A71" s="1"/>
      <c r="B71" s="1"/>
      <c r="C71" s="1"/>
      <c r="D71" s="1"/>
      <c r="E71" s="1" t="s">
        <v>69</v>
      </c>
      <c r="F71" s="1"/>
      <c r="G71" s="1"/>
      <c r="H71" s="3">
        <f>ROUND(SUM(H68:H70),5)</f>
        <v>461</v>
      </c>
    </row>
    <row r="72" spans="1:8" ht="31.5" customHeight="1" thickBot="1">
      <c r="A72" s="1"/>
      <c r="B72" s="1"/>
      <c r="C72" s="1"/>
      <c r="D72" s="1"/>
      <c r="E72" s="1" t="s">
        <v>70</v>
      </c>
      <c r="F72" s="1"/>
      <c r="G72" s="1"/>
      <c r="H72" s="4">
        <v>100</v>
      </c>
    </row>
    <row r="73" spans="1:8" ht="15.75" thickBot="1">
      <c r="A73" s="1"/>
      <c r="B73" s="1"/>
      <c r="C73" s="1"/>
      <c r="D73" s="1" t="s">
        <v>71</v>
      </c>
      <c r="E73" s="1"/>
      <c r="F73" s="1"/>
      <c r="G73" s="1"/>
      <c r="H73" s="5">
        <f>ROUND(H31+H41+H46+H49+H52+SUM(H57:H58)+H63+H67+SUM(H71:H72),5)</f>
        <v>75888.72</v>
      </c>
    </row>
    <row r="74" spans="1:8" ht="31.5" customHeight="1">
      <c r="A74" s="1"/>
      <c r="B74" s="1" t="s">
        <v>72</v>
      </c>
      <c r="C74" s="1"/>
      <c r="D74" s="1"/>
      <c r="E74" s="1"/>
      <c r="F74" s="1"/>
      <c r="G74" s="1"/>
      <c r="H74" s="3">
        <f>ROUND(H3+H30-H73,5)</f>
        <v>-31794.72</v>
      </c>
    </row>
    <row r="75" spans="1:8" ht="31.5" customHeight="1">
      <c r="A75" s="1"/>
      <c r="B75" s="1" t="s">
        <v>73</v>
      </c>
      <c r="C75" s="1"/>
      <c r="D75" s="1"/>
      <c r="E75" s="1"/>
      <c r="F75" s="1"/>
      <c r="G75" s="1"/>
      <c r="H75" s="3"/>
    </row>
    <row r="76" spans="1:8" ht="15">
      <c r="A76" s="1"/>
      <c r="B76" s="1"/>
      <c r="C76" s="1" t="s">
        <v>74</v>
      </c>
      <c r="D76" s="1"/>
      <c r="E76" s="1"/>
      <c r="F76" s="1"/>
      <c r="G76" s="1"/>
      <c r="H76" s="3"/>
    </row>
    <row r="77" spans="1:8" ht="15">
      <c r="A77" s="1"/>
      <c r="B77" s="1"/>
      <c r="C77" s="1"/>
      <c r="D77" s="1" t="s">
        <v>75</v>
      </c>
      <c r="E77" s="1"/>
      <c r="F77" s="1"/>
      <c r="G77" s="1"/>
      <c r="H77" s="3">
        <v>21000</v>
      </c>
    </row>
    <row r="78" spans="1:8" ht="15">
      <c r="A78" s="1"/>
      <c r="B78" s="1"/>
      <c r="C78" s="1"/>
      <c r="D78" s="1" t="s">
        <v>76</v>
      </c>
      <c r="E78" s="1"/>
      <c r="F78" s="1"/>
      <c r="G78" s="1"/>
      <c r="H78" s="3"/>
    </row>
    <row r="79" spans="1:8" ht="15.75" thickBot="1">
      <c r="A79" s="1"/>
      <c r="B79" s="1"/>
      <c r="C79" s="1"/>
      <c r="D79" s="1"/>
      <c r="E79" s="1" t="s">
        <v>77</v>
      </c>
      <c r="F79" s="1"/>
      <c r="G79" s="1"/>
      <c r="H79" s="4">
        <v>169</v>
      </c>
    </row>
    <row r="80" spans="1:8" ht="15.75" thickBot="1">
      <c r="A80" s="1"/>
      <c r="B80" s="1"/>
      <c r="C80" s="1"/>
      <c r="D80" s="1" t="s">
        <v>78</v>
      </c>
      <c r="E80" s="1"/>
      <c r="F80" s="1"/>
      <c r="G80" s="1"/>
      <c r="H80" s="5">
        <f>ROUND(SUM(H78:H79),5)</f>
        <v>169</v>
      </c>
    </row>
    <row r="81" spans="1:8" ht="31.5" customHeight="1">
      <c r="A81" s="1"/>
      <c r="B81" s="1"/>
      <c r="C81" s="1" t="s">
        <v>79</v>
      </c>
      <c r="D81" s="1"/>
      <c r="E81" s="1"/>
      <c r="F81" s="1"/>
      <c r="G81" s="1"/>
      <c r="H81" s="3">
        <f>ROUND(SUM(H76:H77)+H80,5)</f>
        <v>21169</v>
      </c>
    </row>
    <row r="82" spans="1:8" ht="31.5" customHeight="1">
      <c r="A82" s="1"/>
      <c r="B82" s="1"/>
      <c r="C82" s="1" t="s">
        <v>80</v>
      </c>
      <c r="D82" s="1"/>
      <c r="E82" s="1"/>
      <c r="F82" s="1"/>
      <c r="G82" s="1"/>
      <c r="H82" s="3"/>
    </row>
    <row r="83" spans="1:8" ht="15">
      <c r="A83" s="1"/>
      <c r="B83" s="1"/>
      <c r="C83" s="1"/>
      <c r="D83" s="1" t="s">
        <v>81</v>
      </c>
      <c r="E83" s="1"/>
      <c r="F83" s="1"/>
      <c r="G83" s="1"/>
      <c r="H83" s="3">
        <v>21000</v>
      </c>
    </row>
    <row r="84" spans="1:8" ht="15">
      <c r="A84" s="1"/>
      <c r="B84" s="1"/>
      <c r="C84" s="1"/>
      <c r="D84" s="1" t="s">
        <v>82</v>
      </c>
      <c r="E84" s="1"/>
      <c r="F84" s="1"/>
      <c r="G84" s="1"/>
      <c r="H84" s="3"/>
    </row>
    <row r="85" spans="1:8" ht="15.75" thickBot="1">
      <c r="A85" s="1"/>
      <c r="B85" s="1"/>
      <c r="C85" s="1"/>
      <c r="D85" s="1"/>
      <c r="E85" s="1" t="s">
        <v>83</v>
      </c>
      <c r="F85" s="1"/>
      <c r="G85" s="1"/>
      <c r="H85" s="4">
        <v>169</v>
      </c>
    </row>
    <row r="86" spans="1:8" ht="15">
      <c r="A86" s="1"/>
      <c r="B86" s="1"/>
      <c r="C86" s="1"/>
      <c r="D86" s="1" t="s">
        <v>84</v>
      </c>
      <c r="E86" s="1"/>
      <c r="F86" s="1"/>
      <c r="G86" s="1"/>
      <c r="H86" s="3">
        <f>ROUND(SUM(H84:H85),5)</f>
        <v>169</v>
      </c>
    </row>
    <row r="87" spans="1:8" ht="31.5" customHeight="1" thickBot="1">
      <c r="A87" s="1"/>
      <c r="B87" s="1"/>
      <c r="C87" s="1"/>
      <c r="D87" s="1" t="s">
        <v>85</v>
      </c>
      <c r="E87" s="1"/>
      <c r="F87" s="1"/>
      <c r="G87" s="1"/>
      <c r="H87" s="4">
        <v>358</v>
      </c>
    </row>
    <row r="88" spans="1:8" ht="15.75" thickBot="1">
      <c r="A88" s="1"/>
      <c r="B88" s="1"/>
      <c r="C88" s="1" t="s">
        <v>86</v>
      </c>
      <c r="D88" s="1"/>
      <c r="E88" s="1"/>
      <c r="F88" s="1"/>
      <c r="G88" s="1"/>
      <c r="H88" s="5">
        <f>ROUND(SUM(H82:H83)+SUM(H86:H87),5)</f>
        <v>21527</v>
      </c>
    </row>
    <row r="89" spans="1:8" ht="31.5" customHeight="1" thickBot="1">
      <c r="A89" s="1"/>
      <c r="B89" s="1" t="s">
        <v>87</v>
      </c>
      <c r="C89" s="1"/>
      <c r="D89" s="1"/>
      <c r="E89" s="1"/>
      <c r="F89" s="1"/>
      <c r="G89" s="1"/>
      <c r="H89" s="5">
        <f>ROUND(H75+H81-H88,5)</f>
        <v>-358</v>
      </c>
    </row>
    <row r="90" spans="1:8" s="7" customFormat="1" ht="31.5" customHeight="1" thickBot="1">
      <c r="A90" s="1" t="s">
        <v>88</v>
      </c>
      <c r="B90" s="1"/>
      <c r="C90" s="1"/>
      <c r="D90" s="1"/>
      <c r="E90" s="1"/>
      <c r="F90" s="1"/>
      <c r="G90" s="1"/>
      <c r="H90" s="6">
        <f>ROUND(H74+H89,5)</f>
        <v>-32152.72</v>
      </c>
    </row>
    <row r="91" ht="15.75" thickTop="1"/>
  </sheetData>
  <sheetProtection/>
  <printOptions/>
  <pageMargins left="0.75" right="0.75" top="1" bottom="1" header="0.1" footer="0.5"/>
  <pageSetup horizontalDpi="600" verticalDpi="600" orientation="portrait" scale="75" r:id="rId2"/>
  <headerFooter alignWithMargins="0">
    <oddHeader>&amp;L&amp;"Arial,Bold"&amp;8 12:35 PM
&amp;"Arial,Bold"&amp;12 08/12/19
&amp;"Arial,Bold"&amp;8 Cash Basis&amp;C&amp;"Arial,Bold"&amp;12 LOGAN COUNTY SOIL &amp;&amp; WATER CONSERVATION DISTRICT
&amp;"Arial,Bold"&amp;14 Profit &amp;&amp; Loss Budget Overview
&amp;"Arial,Bold"&amp;10 July 2019 through June 2020</oddHeader>
    <oddFooter>&amp;R&amp;"Arial,Bold"&amp;12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Bracey, Steve - NRCS-CD, Lincoln, IL</cp:lastModifiedBy>
  <cp:lastPrinted>2019-08-12T17:34:43Z</cp:lastPrinted>
  <dcterms:created xsi:type="dcterms:W3CDTF">2019-08-12T17:35:27Z</dcterms:created>
  <dcterms:modified xsi:type="dcterms:W3CDTF">2019-08-12T17:37:55Z</dcterms:modified>
  <cp:category/>
  <cp:version/>
  <cp:contentType/>
  <cp:contentStatus/>
</cp:coreProperties>
</file>